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1600" windowHeight="9990"/>
  </bookViews>
  <sheets>
    <sheet name="附件1" sheetId="2" r:id="rId1"/>
  </sheets>
  <definedNames>
    <definedName name="_xlnm._FilterDatabase" localSheetId="0" hidden="1">附件1!$A$4:$O$33</definedName>
    <definedName name="_xlnm.Print_Titles" localSheetId="0">附件1!$4:$4</definedName>
  </definedNames>
  <calcPr calcId="125725"/>
</workbook>
</file>

<file path=xl/calcChain.xml><?xml version="1.0" encoding="utf-8"?>
<calcChain xmlns="http://schemas.openxmlformats.org/spreadsheetml/2006/main">
  <c r="I33" i="2"/>
  <c r="G33"/>
  <c r="F33"/>
  <c r="H32"/>
  <c r="G32"/>
  <c r="H31"/>
  <c r="H30"/>
  <c r="G30"/>
  <c r="H29"/>
  <c r="H28"/>
  <c r="H27"/>
  <c r="H26"/>
  <c r="H25"/>
  <c r="H24"/>
  <c r="H23"/>
  <c r="H22"/>
  <c r="H21"/>
  <c r="H20"/>
  <c r="G20"/>
  <c r="H19"/>
  <c r="H18"/>
  <c r="G18"/>
  <c r="H17"/>
  <c r="G17"/>
  <c r="H16"/>
  <c r="H15"/>
  <c r="H14"/>
  <c r="H13"/>
  <c r="H12"/>
  <c r="H11"/>
  <c r="H10"/>
  <c r="H9"/>
  <c r="H6"/>
  <c r="H5"/>
  <c r="H33" l="1"/>
</calcChain>
</file>

<file path=xl/sharedStrings.xml><?xml version="1.0" encoding="utf-8"?>
<sst xmlns="http://schemas.openxmlformats.org/spreadsheetml/2006/main" count="153" uniqueCount="67">
  <si>
    <t>单位：万元</t>
  </si>
  <si>
    <t>责任部门</t>
  </si>
  <si>
    <t>项目名称</t>
  </si>
  <si>
    <t>项目类别</t>
  </si>
  <si>
    <t>建设任务</t>
  </si>
  <si>
    <t>资金来源</t>
  </si>
  <si>
    <t>安排资金</t>
  </si>
  <si>
    <t>拨付资金</t>
  </si>
  <si>
    <t>结余资金</t>
  </si>
  <si>
    <t>调减</t>
  </si>
  <si>
    <t>农业农村局</t>
  </si>
  <si>
    <t>资产收益扶贫（第二批）</t>
  </si>
  <si>
    <t>资产收益</t>
  </si>
  <si>
    <t>康达养殖有限公司达成战略协议，拟计划政府全资建设养鸡场，涉及4个乡镇，资产归村集体所有。2019年安排资金10万元，2020年安排资金790万元。</t>
  </si>
  <si>
    <t>冀财农[2019]78号</t>
  </si>
  <si>
    <t>水利建设</t>
  </si>
  <si>
    <t>基础设施</t>
  </si>
  <si>
    <t>产德乡胡家咀村打井及配套建设。</t>
  </si>
  <si>
    <t>保财农[2018]98号</t>
  </si>
  <si>
    <t>村道硬化（邸村片田间道路）</t>
  </si>
  <si>
    <t>邸村片田间道路建设共42000㎡。</t>
  </si>
  <si>
    <t>冀财建[2018]278号</t>
  </si>
  <si>
    <t>村道硬化（灵山镇燕南沟村）</t>
  </si>
  <si>
    <t>灵山镇燕南沟村田间道路建设共10000㎡。</t>
  </si>
  <si>
    <t>孝墓镇西孝墓村、中孝墓村、孙家庄村；东旺乡南杏树村、王家屯村；羊平镇北养马村、晓林镇雷程庄村、灵山镇南沟村、下岸村；郎家庄口头村、党城乡寨里村11个村水利建设项目。</t>
  </si>
  <si>
    <t>冀财农[2018]186号</t>
  </si>
  <si>
    <t>村道硬化
（孝墓乡）</t>
  </si>
  <si>
    <t>孝墓乡上庄尔村、庄尔上村2个村，建设涵洞2座。</t>
  </si>
  <si>
    <t>水利局</t>
  </si>
  <si>
    <t>孝墓乡西口南等32个村，新打机井32眼，配置供水管网570000m，配套供水设备34台及其他工程。</t>
  </si>
  <si>
    <t>东旺乡王家屯、晓林镇中佐村、路庄子乡王羊村、北台乡超树岭村等4个村，机井2眼及配套设施；水渠防护工程；（2跨，16m*5m）桥1座；机井13眼及配套设施。</t>
  </si>
  <si>
    <t>孝墓乡东沟村等5个村，东沟村管网改造3420m；孙砂侯配变频设备及管网改造8900m；东沙湾打井一眼，井深150m；北苏家峪打井及配套、铺设输水管道180m；北水峪（卧羊沟）打井一眼及配套、安装管网、自来水入户等</t>
  </si>
  <si>
    <t>孝墓乡杨砂侯村、岭尔上村、东口南村、侯家沟村、东旺大盖都村2乡5村，铺设管道26037m，维修蓄水池，泵房及配套设施，蓄水池100m³1座，新建蓄水池1座45m³，机井1眼及泵房，变频控制设备、消毒设备1套</t>
  </si>
  <si>
    <t>冀财农[2019]25号</t>
  </si>
  <si>
    <t>产德乡东、西相如村，齐村辘轳沟，郎家庄南宋、上阁尔，北台黄岭洼，东旺南杏树水利工程。</t>
  </si>
  <si>
    <t>产德乡东相如村，打井2眼，建机井房2座，机泵配套2台及电缆线，铺设田间管道1290m</t>
  </si>
  <si>
    <t>孝墓乡岭尔上、东孝墓，更换管道9000m,自来水入户， 打井1眼，机泵配套1台套，配置主管道1200米。</t>
  </si>
  <si>
    <t>架桥建设</t>
  </si>
  <si>
    <t>北台乡落地村，架桥一座。</t>
  </si>
  <si>
    <t>村道硬化</t>
  </si>
  <si>
    <t>郎家庄乡郎家庄、三会、庄尔上、冯家庄、王家庄、东石门、罗家沟、计都石、上阁尔、下阁尔、邓家店、北宋、东会；北台乡张家峪、立台、牛分岭、岸上；范家庄乡上下跑、下高堡；产德乡南次曹、大川、石城等4乡22个村，饮水工程建设路面硬化。</t>
  </si>
  <si>
    <t>东旺乡西杏树等28村。饮水工程建设路面硬化路面硬化48963㎡。</t>
  </si>
  <si>
    <t>交通局</t>
  </si>
  <si>
    <t>村道硬化-连村路</t>
  </si>
  <si>
    <t>红八线-董家沟通村道路建设1公里。</t>
  </si>
  <si>
    <t>村道硬化-续建</t>
  </si>
  <si>
    <t>东旺乡大盖都等71个村，主街道硬化297000㎡。</t>
  </si>
  <si>
    <t>河龙线经杨砂侯至段砂侯村道建设7公里。</t>
  </si>
  <si>
    <t>县级专项扶贫资金</t>
  </si>
  <si>
    <t>京赞线至新赤岸村道建设1.9公里。</t>
  </si>
  <si>
    <t>北中佐村寺儿沟村道硬化项目，全长约1.8公里。</t>
  </si>
  <si>
    <t>道路亮化</t>
  </si>
  <si>
    <t>郎家庄乡沟掌村、孝墓乡岭尔上村、东旺乡张东旺村等3个村,主街道亮化安装太阳能路灯。</t>
  </si>
  <si>
    <t>产德乡小川、产德、贾北庄、纸房、铺上；东旺乡大盖都；范家庄乡下高堡、范家庄、铺塔石等10个村,主街道亮化，安装太阳能路灯。</t>
  </si>
  <si>
    <t>齐村镇北赤岸；庄窠乡北苏；产德乡东相如、西相如、铺上、沟里；路庄子乡王羊村；郎家庄乡南沟村；范家庄乡虎神沟；北台乡枣台、韩家峪；灵山镇燕南沟、下岸村等14个村,主街道亮化，安装太阳能路灯。</t>
  </si>
  <si>
    <t>道路硬化</t>
  </si>
  <si>
    <t>产德乡产德村、西相如村、北庄村、小川村4村连村道路8.6公里。</t>
  </si>
  <si>
    <t>扶贫办</t>
  </si>
  <si>
    <t>雨露计划</t>
  </si>
  <si>
    <t>教育扶贫</t>
  </si>
  <si>
    <t>2018年秋季学期及2019年春季学期建档立卡贫困学生中、高等职业教育补助，预计950人次，1500元/学期/生。</t>
  </si>
  <si>
    <t>水利建设配套</t>
  </si>
  <si>
    <t>56台变压器及电力配套设施和项目相关可研、评审、设计等费用，受益19314户59675人贫困户2808户6762人。2018年项目。</t>
  </si>
  <si>
    <t>水利建设配套，安装变压器及线路配套设施，2019年项目。</t>
  </si>
  <si>
    <t>合计</t>
  </si>
  <si>
    <t>附件1</t>
    <phoneticPr fontId="12" type="noConversion"/>
  </si>
  <si>
    <t>2019年统筹整合财政涉农资金结余资金调整表</t>
    <phoneticPr fontId="1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</si>
</sst>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3" tint="0.3999450666829432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/>
  </cellStyleXfs>
  <cellXfs count="27">
    <xf numFmtId="0" fontId="0" fillId="0" borderId="0" xfId="0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</cellXfs>
  <cellStyles count="3">
    <cellStyle name="常规" xfId="0" builtinId="0"/>
    <cellStyle name="常规 4" xfId="1"/>
    <cellStyle name="常规 5" xfId="2"/>
  </cellStyles>
  <dxfs count="0"/>
  <tableStyles count="0" defaultTableStyle="Table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view="pageBreakPreview" zoomScaleNormal="100" zoomScaleSheetLayoutView="100" workbookViewId="0">
      <pane ySplit="4" topLeftCell="A5" activePane="bottomLeft" state="frozen"/>
      <selection pane="bottomLeft" activeCell="A2" sqref="A2:I2"/>
    </sheetView>
  </sheetViews>
  <sheetFormatPr defaultColWidth="9" defaultRowHeight="13.5"/>
  <cols>
    <col min="1" max="1" width="12.375" style="5" customWidth="1"/>
    <col min="2" max="2" width="14.875" style="5" customWidth="1"/>
    <col min="3" max="3" width="11.125" style="5" customWidth="1"/>
    <col min="4" max="4" width="36.375" style="9" customWidth="1"/>
    <col min="5" max="5" width="16.625" style="5" customWidth="1"/>
    <col min="6" max="6" width="12.25" style="5" customWidth="1"/>
    <col min="7" max="8" width="11.25" style="10" bestFit="1" customWidth="1"/>
    <col min="9" max="9" width="11.25" style="11" bestFit="1" customWidth="1"/>
    <col min="16" max="16384" width="9" style="12"/>
  </cols>
  <sheetData>
    <row r="1" spans="1:15">
      <c r="A1" s="26" t="s">
        <v>65</v>
      </c>
      <c r="B1" s="26"/>
    </row>
    <row r="2" spans="1:15" s="4" customFormat="1" ht="20.25" customHeight="1">
      <c r="A2" s="22" t="s">
        <v>66</v>
      </c>
      <c r="B2" s="22"/>
      <c r="C2" s="22"/>
      <c r="D2" s="22"/>
      <c r="E2" s="22"/>
      <c r="F2" s="22"/>
      <c r="G2" s="22"/>
      <c r="H2" s="22"/>
      <c r="I2" s="22"/>
    </row>
    <row r="3" spans="1:15" s="4" customFormat="1" ht="20.25" customHeight="1">
      <c r="A3" s="13"/>
      <c r="B3" s="13"/>
      <c r="C3" s="13"/>
      <c r="D3" s="14"/>
      <c r="E3" s="13"/>
      <c r="F3" s="13"/>
      <c r="G3" s="13"/>
      <c r="H3" s="23" t="s">
        <v>0</v>
      </c>
      <c r="I3" s="23"/>
    </row>
    <row r="4" spans="1:15" s="5" customFormat="1" ht="27.75" customHeight="1">
      <c r="A4" s="15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5" t="s">
        <v>9</v>
      </c>
    </row>
    <row r="5" spans="1:15" s="5" customFormat="1" ht="57" customHeight="1">
      <c r="A5" s="16" t="s">
        <v>10</v>
      </c>
      <c r="B5" s="16" t="s">
        <v>11</v>
      </c>
      <c r="C5" s="16" t="s">
        <v>12</v>
      </c>
      <c r="D5" s="3" t="s">
        <v>13</v>
      </c>
      <c r="E5" s="16" t="s">
        <v>14</v>
      </c>
      <c r="F5" s="17">
        <v>10</v>
      </c>
      <c r="G5" s="17">
        <v>0</v>
      </c>
      <c r="H5" s="17">
        <f t="shared" ref="H5:H32" si="0">F5-G5</f>
        <v>10</v>
      </c>
      <c r="I5" s="20">
        <v>10</v>
      </c>
    </row>
    <row r="6" spans="1:15" s="5" customFormat="1" ht="26.25" customHeight="1">
      <c r="A6" s="16" t="s">
        <v>10</v>
      </c>
      <c r="B6" s="16" t="s">
        <v>15</v>
      </c>
      <c r="C6" s="16" t="s">
        <v>16</v>
      </c>
      <c r="D6" s="3" t="s">
        <v>17</v>
      </c>
      <c r="E6" s="16" t="s">
        <v>18</v>
      </c>
      <c r="F6" s="17">
        <v>60</v>
      </c>
      <c r="G6" s="18">
        <v>44.1</v>
      </c>
      <c r="H6" s="17">
        <f t="shared" si="0"/>
        <v>15.899999999999999</v>
      </c>
      <c r="I6" s="20">
        <v>15.9</v>
      </c>
    </row>
    <row r="7" spans="1:15" s="5" customFormat="1" ht="24">
      <c r="A7" s="16" t="s">
        <v>10</v>
      </c>
      <c r="B7" s="16" t="s">
        <v>19</v>
      </c>
      <c r="C7" s="16" t="s">
        <v>16</v>
      </c>
      <c r="D7" s="3" t="s">
        <v>20</v>
      </c>
      <c r="E7" s="16" t="s">
        <v>21</v>
      </c>
      <c r="F7" s="17">
        <v>369.43989299999998</v>
      </c>
      <c r="G7" s="18">
        <v>357.08529600000003</v>
      </c>
      <c r="H7" s="17">
        <v>12.354597</v>
      </c>
      <c r="I7" s="20">
        <v>12.354597</v>
      </c>
    </row>
    <row r="8" spans="1:15" s="5" customFormat="1" ht="27.75" customHeight="1">
      <c r="A8" s="16" t="s">
        <v>10</v>
      </c>
      <c r="B8" s="16" t="s">
        <v>22</v>
      </c>
      <c r="C8" s="16" t="s">
        <v>16</v>
      </c>
      <c r="D8" s="3" t="s">
        <v>23</v>
      </c>
      <c r="E8" s="16" t="s">
        <v>21</v>
      </c>
      <c r="F8" s="17">
        <v>73.525785999999997</v>
      </c>
      <c r="G8" s="18">
        <v>70.534672</v>
      </c>
      <c r="H8" s="17">
        <v>2.9911140000000001</v>
      </c>
      <c r="I8" s="20">
        <v>2.9911140000000001</v>
      </c>
    </row>
    <row r="9" spans="1:15" ht="63.75" customHeight="1">
      <c r="A9" s="16" t="s">
        <v>10</v>
      </c>
      <c r="B9" s="16" t="s">
        <v>15</v>
      </c>
      <c r="C9" s="16" t="s">
        <v>16</v>
      </c>
      <c r="D9" s="3" t="s">
        <v>24</v>
      </c>
      <c r="E9" s="16" t="s">
        <v>25</v>
      </c>
      <c r="F9" s="16">
        <v>185</v>
      </c>
      <c r="G9" s="18">
        <v>0</v>
      </c>
      <c r="H9" s="17">
        <f t="shared" si="0"/>
        <v>185</v>
      </c>
      <c r="I9" s="20">
        <v>185</v>
      </c>
      <c r="J9" s="12"/>
      <c r="K9" s="12"/>
      <c r="L9" s="12"/>
      <c r="M9" s="12"/>
      <c r="N9" s="12"/>
      <c r="O9" s="12"/>
    </row>
    <row r="10" spans="1:15" ht="38.25" customHeight="1">
      <c r="A10" s="16" t="s">
        <v>10</v>
      </c>
      <c r="B10" s="16" t="s">
        <v>26</v>
      </c>
      <c r="C10" s="16" t="s">
        <v>16</v>
      </c>
      <c r="D10" s="3" t="s">
        <v>27</v>
      </c>
      <c r="E10" s="16" t="s">
        <v>25</v>
      </c>
      <c r="F10" s="16">
        <v>26</v>
      </c>
      <c r="G10" s="18">
        <v>0</v>
      </c>
      <c r="H10" s="17">
        <f t="shared" si="0"/>
        <v>26</v>
      </c>
      <c r="I10" s="20">
        <v>26</v>
      </c>
      <c r="J10" s="12"/>
      <c r="K10" s="12"/>
      <c r="L10" s="12"/>
      <c r="M10" s="12"/>
      <c r="N10" s="12"/>
      <c r="O10" s="12"/>
    </row>
    <row r="11" spans="1:15" ht="51" customHeight="1">
      <c r="A11" s="21" t="s">
        <v>28</v>
      </c>
      <c r="B11" s="16" t="s">
        <v>15</v>
      </c>
      <c r="C11" s="16" t="s">
        <v>16</v>
      </c>
      <c r="D11" s="3" t="s">
        <v>29</v>
      </c>
      <c r="E11" s="16" t="s">
        <v>25</v>
      </c>
      <c r="F11" s="17">
        <v>571.87599999999998</v>
      </c>
      <c r="G11" s="17">
        <v>428.87597099999999</v>
      </c>
      <c r="H11" s="17">
        <f t="shared" si="0"/>
        <v>143.00002899999998</v>
      </c>
      <c r="I11" s="20">
        <v>143.00002900000001</v>
      </c>
      <c r="J11" s="12"/>
      <c r="K11" s="12"/>
      <c r="L11" s="12"/>
      <c r="M11" s="12"/>
      <c r="N11" s="12"/>
      <c r="O11" s="12"/>
    </row>
    <row r="12" spans="1:15" ht="68.25" customHeight="1">
      <c r="A12" s="16" t="s">
        <v>28</v>
      </c>
      <c r="B12" s="16" t="s">
        <v>15</v>
      </c>
      <c r="C12" s="16" t="s">
        <v>16</v>
      </c>
      <c r="D12" s="3" t="s">
        <v>30</v>
      </c>
      <c r="E12" s="16" t="s">
        <v>25</v>
      </c>
      <c r="F12" s="16">
        <v>264.67</v>
      </c>
      <c r="G12" s="16">
        <v>203.4272</v>
      </c>
      <c r="H12" s="16">
        <f t="shared" si="0"/>
        <v>61.242800000000017</v>
      </c>
      <c r="I12" s="16">
        <v>61.242800000000003</v>
      </c>
      <c r="J12" s="12"/>
      <c r="K12" s="12"/>
      <c r="L12" s="12"/>
      <c r="M12" s="12"/>
      <c r="N12" s="12"/>
      <c r="O12" s="12"/>
    </row>
    <row r="13" spans="1:15" ht="77.25" customHeight="1">
      <c r="A13" s="16" t="s">
        <v>28</v>
      </c>
      <c r="B13" s="16" t="s">
        <v>15</v>
      </c>
      <c r="C13" s="16" t="s">
        <v>16</v>
      </c>
      <c r="D13" s="3" t="s">
        <v>31</v>
      </c>
      <c r="E13" s="16" t="s">
        <v>25</v>
      </c>
      <c r="F13" s="16">
        <v>92</v>
      </c>
      <c r="G13" s="16">
        <v>78.22</v>
      </c>
      <c r="H13" s="16">
        <f t="shared" si="0"/>
        <v>13.780000000000001</v>
      </c>
      <c r="I13" s="16">
        <v>13.78</v>
      </c>
      <c r="J13" s="12"/>
      <c r="K13" s="12"/>
      <c r="L13" s="12"/>
      <c r="M13" s="12"/>
      <c r="N13" s="12"/>
      <c r="O13" s="12"/>
    </row>
    <row r="14" spans="1:15" ht="89.25" customHeight="1">
      <c r="A14" s="16" t="s">
        <v>28</v>
      </c>
      <c r="B14" s="16" t="s">
        <v>15</v>
      </c>
      <c r="C14" s="16" t="s">
        <v>16</v>
      </c>
      <c r="D14" s="3" t="s">
        <v>32</v>
      </c>
      <c r="E14" s="16" t="s">
        <v>33</v>
      </c>
      <c r="F14" s="16">
        <v>187.74</v>
      </c>
      <c r="G14" s="16">
        <v>128.38820000000001</v>
      </c>
      <c r="H14" s="16">
        <f t="shared" si="0"/>
        <v>59.351799999999997</v>
      </c>
      <c r="I14" s="16">
        <v>59.351799999999997</v>
      </c>
      <c r="J14" s="12"/>
      <c r="K14" s="12"/>
      <c r="L14" s="12"/>
      <c r="M14" s="12"/>
      <c r="N14" s="12"/>
      <c r="O14" s="12"/>
    </row>
    <row r="15" spans="1:15" ht="69" customHeight="1">
      <c r="A15" s="16" t="s">
        <v>28</v>
      </c>
      <c r="B15" s="16" t="s">
        <v>15</v>
      </c>
      <c r="C15" s="16" t="s">
        <v>16</v>
      </c>
      <c r="D15" s="3" t="s">
        <v>34</v>
      </c>
      <c r="E15" s="16" t="s">
        <v>18</v>
      </c>
      <c r="F15" s="16">
        <v>330.39</v>
      </c>
      <c r="G15" s="16">
        <v>274.67</v>
      </c>
      <c r="H15" s="16">
        <f t="shared" si="0"/>
        <v>55.71999999999997</v>
      </c>
      <c r="I15" s="16">
        <v>55.72</v>
      </c>
      <c r="J15" s="12"/>
      <c r="K15" s="12"/>
      <c r="L15" s="12"/>
      <c r="M15" s="12"/>
      <c r="N15" s="12"/>
      <c r="O15" s="12"/>
    </row>
    <row r="16" spans="1:15" ht="53.25" customHeight="1">
      <c r="A16" s="16" t="s">
        <v>28</v>
      </c>
      <c r="B16" s="16" t="s">
        <v>15</v>
      </c>
      <c r="C16" s="16" t="s">
        <v>16</v>
      </c>
      <c r="D16" s="3" t="s">
        <v>35</v>
      </c>
      <c r="E16" s="16" t="s">
        <v>18</v>
      </c>
      <c r="F16" s="16">
        <v>40</v>
      </c>
      <c r="G16" s="16">
        <v>0.96199999999999997</v>
      </c>
      <c r="H16" s="16">
        <f t="shared" si="0"/>
        <v>39.037999999999997</v>
      </c>
      <c r="I16" s="16">
        <v>39.037999999999997</v>
      </c>
      <c r="J16" s="12"/>
      <c r="K16" s="12"/>
      <c r="L16" s="12"/>
      <c r="M16" s="12"/>
      <c r="N16" s="12"/>
      <c r="O16" s="12"/>
    </row>
    <row r="17" spans="1:15" s="6" customFormat="1" ht="60.75" customHeight="1">
      <c r="A17" s="16" t="s">
        <v>28</v>
      </c>
      <c r="B17" s="16" t="s">
        <v>15</v>
      </c>
      <c r="C17" s="16" t="s">
        <v>16</v>
      </c>
      <c r="D17" s="3" t="s">
        <v>36</v>
      </c>
      <c r="E17" s="16" t="s">
        <v>25</v>
      </c>
      <c r="F17" s="16">
        <v>68</v>
      </c>
      <c r="G17" s="16">
        <f>1.81+21.2408+32.0253</f>
        <v>55.076099999999997</v>
      </c>
      <c r="H17" s="16">
        <f t="shared" si="0"/>
        <v>12.923900000000003</v>
      </c>
      <c r="I17" s="16">
        <v>12.9239</v>
      </c>
    </row>
    <row r="18" spans="1:15" ht="43.5" customHeight="1">
      <c r="A18" s="16" t="s">
        <v>28</v>
      </c>
      <c r="B18" s="16" t="s">
        <v>37</v>
      </c>
      <c r="C18" s="16" t="s">
        <v>16</v>
      </c>
      <c r="D18" s="3" t="s">
        <v>38</v>
      </c>
      <c r="E18" s="16" t="s">
        <v>18</v>
      </c>
      <c r="F18" s="16">
        <v>70</v>
      </c>
      <c r="G18" s="16">
        <f>51.8333+6.698525</f>
        <v>58.531824999999998</v>
      </c>
      <c r="H18" s="16">
        <f t="shared" si="0"/>
        <v>11.468175000000002</v>
      </c>
      <c r="I18" s="16">
        <v>11.468175</v>
      </c>
      <c r="J18" s="12"/>
      <c r="K18" s="12"/>
      <c r="L18" s="12"/>
      <c r="M18" s="12"/>
      <c r="N18" s="12"/>
      <c r="O18" s="12"/>
    </row>
    <row r="19" spans="1:15" ht="72">
      <c r="A19" s="16" t="s">
        <v>28</v>
      </c>
      <c r="B19" s="16" t="s">
        <v>39</v>
      </c>
      <c r="C19" s="16" t="s">
        <v>16</v>
      </c>
      <c r="D19" s="3" t="s">
        <v>40</v>
      </c>
      <c r="E19" s="16" t="s">
        <v>33</v>
      </c>
      <c r="F19" s="16">
        <v>198.2148</v>
      </c>
      <c r="G19" s="16">
        <v>175.56309999999999</v>
      </c>
      <c r="H19" s="16">
        <f t="shared" si="0"/>
        <v>22.651700000000005</v>
      </c>
      <c r="I19" s="16">
        <v>22.651700000000002</v>
      </c>
      <c r="J19" s="12"/>
      <c r="K19" s="12"/>
      <c r="L19" s="12"/>
      <c r="M19" s="12"/>
      <c r="N19" s="12"/>
      <c r="O19" s="12"/>
    </row>
    <row r="20" spans="1:15" ht="69" customHeight="1">
      <c r="A20" s="16" t="s">
        <v>28</v>
      </c>
      <c r="B20" s="16" t="s">
        <v>39</v>
      </c>
      <c r="C20" s="16" t="s">
        <v>16</v>
      </c>
      <c r="D20" s="3" t="s">
        <v>41</v>
      </c>
      <c r="E20" s="16" t="s">
        <v>25</v>
      </c>
      <c r="F20" s="16">
        <v>402.36399999999998</v>
      </c>
      <c r="G20" s="16">
        <f>292.4538+22.8517+0.888+54.07154</f>
        <v>370.26504</v>
      </c>
      <c r="H20" s="16">
        <f t="shared" si="0"/>
        <v>32.098959999999977</v>
      </c>
      <c r="I20" s="16">
        <v>32.098959999999998</v>
      </c>
      <c r="J20" s="12"/>
      <c r="K20" s="12"/>
      <c r="L20" s="12"/>
      <c r="M20" s="12"/>
      <c r="N20" s="12"/>
      <c r="O20" s="12"/>
    </row>
    <row r="21" spans="1:15" s="7" customFormat="1" ht="71.25" customHeight="1">
      <c r="A21" s="16" t="s">
        <v>42</v>
      </c>
      <c r="B21" s="16" t="s">
        <v>43</v>
      </c>
      <c r="C21" s="1" t="s">
        <v>16</v>
      </c>
      <c r="D21" s="2" t="s">
        <v>44</v>
      </c>
      <c r="E21" s="16" t="s">
        <v>25</v>
      </c>
      <c r="F21" s="17">
        <v>90</v>
      </c>
      <c r="G21" s="18">
        <v>84.274100000000004</v>
      </c>
      <c r="H21" s="17">
        <f t="shared" si="0"/>
        <v>5.7258999999999958</v>
      </c>
      <c r="I21" s="20">
        <v>5.7259000000000002</v>
      </c>
    </row>
    <row r="22" spans="1:15" ht="52.5" customHeight="1">
      <c r="A22" s="16" t="s">
        <v>42</v>
      </c>
      <c r="B22" s="16" t="s">
        <v>45</v>
      </c>
      <c r="C22" s="16" t="s">
        <v>16</v>
      </c>
      <c r="D22" s="3" t="s">
        <v>46</v>
      </c>
      <c r="E22" s="16" t="s">
        <v>21</v>
      </c>
      <c r="F22" s="16">
        <v>100</v>
      </c>
      <c r="G22" s="16">
        <v>60.097133999999997</v>
      </c>
      <c r="H22" s="16">
        <f t="shared" si="0"/>
        <v>39.902866000000003</v>
      </c>
      <c r="I22" s="16">
        <v>39.902866000000003</v>
      </c>
      <c r="J22" s="12"/>
      <c r="K22" s="12"/>
      <c r="L22" s="12"/>
      <c r="M22" s="12"/>
      <c r="N22" s="12"/>
      <c r="O22" s="12"/>
    </row>
    <row r="23" spans="1:15" s="6" customFormat="1" ht="65.25" customHeight="1">
      <c r="A23" s="16" t="s">
        <v>42</v>
      </c>
      <c r="B23" s="16" t="s">
        <v>45</v>
      </c>
      <c r="C23" s="16" t="s">
        <v>16</v>
      </c>
      <c r="D23" s="3" t="s">
        <v>47</v>
      </c>
      <c r="E23" s="16" t="s">
        <v>48</v>
      </c>
      <c r="F23" s="17">
        <v>150</v>
      </c>
      <c r="G23" s="18">
        <v>133.504909</v>
      </c>
      <c r="H23" s="17">
        <f t="shared" si="0"/>
        <v>16.495091000000002</v>
      </c>
      <c r="I23" s="20">
        <v>16.495090999999999</v>
      </c>
    </row>
    <row r="24" spans="1:15" ht="75" customHeight="1">
      <c r="A24" s="16" t="s">
        <v>42</v>
      </c>
      <c r="B24" s="16" t="s">
        <v>45</v>
      </c>
      <c r="C24" s="16" t="s">
        <v>16</v>
      </c>
      <c r="D24" s="3" t="s">
        <v>49</v>
      </c>
      <c r="E24" s="16" t="s">
        <v>48</v>
      </c>
      <c r="F24" s="16">
        <v>80</v>
      </c>
      <c r="G24" s="16">
        <v>62.977800000000002</v>
      </c>
      <c r="H24" s="16">
        <f t="shared" si="0"/>
        <v>17.022199999999998</v>
      </c>
      <c r="I24" s="16">
        <v>17.022200000000002</v>
      </c>
      <c r="J24" s="12"/>
      <c r="K24" s="12"/>
      <c r="L24" s="12"/>
      <c r="M24" s="12"/>
      <c r="N24" s="12"/>
      <c r="O24" s="12"/>
    </row>
    <row r="25" spans="1:15" s="8" customFormat="1" ht="54.75" customHeight="1">
      <c r="A25" s="16" t="s">
        <v>42</v>
      </c>
      <c r="B25" s="16" t="s">
        <v>45</v>
      </c>
      <c r="C25" s="16" t="s">
        <v>16</v>
      </c>
      <c r="D25" s="3" t="s">
        <v>50</v>
      </c>
      <c r="E25" s="16" t="s">
        <v>48</v>
      </c>
      <c r="F25" s="16">
        <v>60</v>
      </c>
      <c r="G25" s="16">
        <v>47.293030000000002</v>
      </c>
      <c r="H25" s="16">
        <f t="shared" si="0"/>
        <v>12.706969999999998</v>
      </c>
      <c r="I25" s="16">
        <v>12.70697</v>
      </c>
    </row>
    <row r="26" spans="1:15" ht="69.75" customHeight="1">
      <c r="A26" s="16" t="s">
        <v>42</v>
      </c>
      <c r="B26" s="16" t="s">
        <v>51</v>
      </c>
      <c r="C26" s="16" t="s">
        <v>16</v>
      </c>
      <c r="D26" s="3" t="s">
        <v>52</v>
      </c>
      <c r="E26" s="16" t="s">
        <v>48</v>
      </c>
      <c r="F26" s="16">
        <v>15</v>
      </c>
      <c r="G26" s="16">
        <v>7.2783670000000003</v>
      </c>
      <c r="H26" s="16">
        <f t="shared" si="0"/>
        <v>7.7216329999999997</v>
      </c>
      <c r="I26" s="16">
        <v>7.7216329999999997</v>
      </c>
      <c r="J26" s="12"/>
      <c r="K26" s="12"/>
      <c r="L26" s="12"/>
      <c r="M26" s="12"/>
      <c r="N26" s="12"/>
      <c r="O26" s="12"/>
    </row>
    <row r="27" spans="1:15" ht="78" customHeight="1">
      <c r="A27" s="16" t="s">
        <v>42</v>
      </c>
      <c r="B27" s="16" t="s">
        <v>51</v>
      </c>
      <c r="C27" s="16" t="s">
        <v>16</v>
      </c>
      <c r="D27" s="3" t="s">
        <v>53</v>
      </c>
      <c r="E27" s="16" t="s">
        <v>48</v>
      </c>
      <c r="F27" s="17">
        <v>30</v>
      </c>
      <c r="G27" s="18">
        <v>13.5352</v>
      </c>
      <c r="H27" s="17">
        <f t="shared" si="0"/>
        <v>16.4648</v>
      </c>
      <c r="I27" s="20">
        <v>16.4648</v>
      </c>
      <c r="J27" s="12"/>
      <c r="K27" s="12"/>
      <c r="L27" s="12"/>
      <c r="M27" s="12"/>
      <c r="N27" s="12"/>
      <c r="O27" s="12"/>
    </row>
    <row r="28" spans="1:15" ht="60">
      <c r="A28" s="16" t="s">
        <v>42</v>
      </c>
      <c r="B28" s="16" t="s">
        <v>51</v>
      </c>
      <c r="C28" s="16" t="s">
        <v>16</v>
      </c>
      <c r="D28" s="3" t="s">
        <v>54</v>
      </c>
      <c r="E28" s="16" t="s">
        <v>48</v>
      </c>
      <c r="F28" s="17">
        <v>60</v>
      </c>
      <c r="G28" s="18">
        <v>59.874996000000003</v>
      </c>
      <c r="H28" s="17">
        <f t="shared" si="0"/>
        <v>0.12500399999999701</v>
      </c>
      <c r="I28" s="20">
        <v>0.125004</v>
      </c>
      <c r="J28" s="12"/>
      <c r="K28" s="12"/>
      <c r="L28" s="12"/>
      <c r="M28" s="12"/>
      <c r="N28" s="12"/>
      <c r="O28" s="12"/>
    </row>
    <row r="29" spans="1:15" ht="66.75" customHeight="1">
      <c r="A29" s="16" t="s">
        <v>42</v>
      </c>
      <c r="B29" s="16" t="s">
        <v>55</v>
      </c>
      <c r="C29" s="16" t="s">
        <v>16</v>
      </c>
      <c r="D29" s="3" t="s">
        <v>56</v>
      </c>
      <c r="E29" s="16" t="s">
        <v>21</v>
      </c>
      <c r="F29" s="17">
        <v>189.35480000000001</v>
      </c>
      <c r="G29" s="18">
        <v>149.95654999999999</v>
      </c>
      <c r="H29" s="17">
        <f t="shared" si="0"/>
        <v>39.398250000000019</v>
      </c>
      <c r="I29" s="20">
        <v>39.398249999999997</v>
      </c>
      <c r="J29" s="12"/>
      <c r="K29" s="12"/>
      <c r="L29" s="12"/>
      <c r="M29" s="12"/>
      <c r="N29" s="12"/>
      <c r="O29" s="12"/>
    </row>
    <row r="30" spans="1:15" ht="66.75" customHeight="1">
      <c r="A30" s="16" t="s">
        <v>57</v>
      </c>
      <c r="B30" s="16" t="s">
        <v>58</v>
      </c>
      <c r="C30" s="16" t="s">
        <v>59</v>
      </c>
      <c r="D30" s="3" t="s">
        <v>60</v>
      </c>
      <c r="E30" s="16" t="s">
        <v>25</v>
      </c>
      <c r="F30" s="17">
        <v>142.5</v>
      </c>
      <c r="G30" s="18">
        <f>71.85+67.65+2.55</f>
        <v>142.05000000000001</v>
      </c>
      <c r="H30" s="17">
        <f t="shared" si="0"/>
        <v>0.44999999999998863</v>
      </c>
      <c r="I30" s="20">
        <v>0.45</v>
      </c>
      <c r="J30" s="12"/>
      <c r="K30" s="12"/>
      <c r="L30" s="12"/>
      <c r="M30" s="12"/>
      <c r="N30" s="12"/>
      <c r="O30" s="12"/>
    </row>
    <row r="31" spans="1:15" ht="101.25" customHeight="1">
      <c r="A31" s="16" t="s">
        <v>57</v>
      </c>
      <c r="B31" s="16" t="s">
        <v>61</v>
      </c>
      <c r="C31" s="16" t="s">
        <v>16</v>
      </c>
      <c r="D31" s="3" t="s">
        <v>62</v>
      </c>
      <c r="E31" s="16" t="s">
        <v>21</v>
      </c>
      <c r="F31" s="16">
        <v>100</v>
      </c>
      <c r="G31" s="16">
        <v>0</v>
      </c>
      <c r="H31" s="16">
        <f t="shared" si="0"/>
        <v>100</v>
      </c>
      <c r="I31" s="16">
        <v>100</v>
      </c>
      <c r="J31" s="12"/>
      <c r="K31" s="12"/>
      <c r="L31" s="12"/>
      <c r="M31" s="12"/>
      <c r="N31" s="12"/>
      <c r="O31" s="12"/>
    </row>
    <row r="32" spans="1:15" ht="41.25" customHeight="1">
      <c r="A32" s="16" t="s">
        <v>57</v>
      </c>
      <c r="B32" s="16" t="s">
        <v>61</v>
      </c>
      <c r="C32" s="16" t="s">
        <v>16</v>
      </c>
      <c r="D32" s="3" t="s">
        <v>63</v>
      </c>
      <c r="E32" s="16" t="s">
        <v>21</v>
      </c>
      <c r="F32" s="16">
        <v>519.79999999999995</v>
      </c>
      <c r="G32" s="16">
        <f>100+186.601248</f>
        <v>286.601248</v>
      </c>
      <c r="H32" s="16">
        <f t="shared" si="0"/>
        <v>233.19875199999996</v>
      </c>
      <c r="I32" s="16">
        <v>233.19875200000001</v>
      </c>
      <c r="J32" s="12"/>
      <c r="K32" s="12"/>
      <c r="L32" s="12"/>
      <c r="M32" s="12"/>
      <c r="N32" s="12"/>
      <c r="O32" s="12"/>
    </row>
    <row r="33" spans="1:9" ht="24" customHeight="1">
      <c r="A33" s="24" t="s">
        <v>64</v>
      </c>
      <c r="B33" s="25"/>
      <c r="C33" s="25"/>
      <c r="D33" s="25"/>
      <c r="E33" s="19"/>
      <c r="F33" s="19">
        <f>SUM(F5:F32)</f>
        <v>4485.8752790000008</v>
      </c>
      <c r="G33" s="19">
        <f t="shared" ref="G33:I33" si="1">SUM(G5:G32)</f>
        <v>3293.142738</v>
      </c>
      <c r="H33" s="19">
        <f t="shared" si="1"/>
        <v>1192.7325409999999</v>
      </c>
      <c r="I33" s="19">
        <f t="shared" si="1"/>
        <v>1192.7325409999999</v>
      </c>
    </row>
  </sheetData>
  <autoFilter ref="A4:O33">
    <filterColumn colId="0"/>
  </autoFilter>
  <mergeCells count="4">
    <mergeCell ref="A2:I2"/>
    <mergeCell ref="H3:I3"/>
    <mergeCell ref="A33:D33"/>
    <mergeCell ref="A1:B1"/>
  </mergeCells>
  <phoneticPr fontId="12" type="noConversion"/>
  <pageMargins left="0.59055118110236227" right="0.43307086614173229" top="0.35433070866141736" bottom="0.47244094488188981" header="0.19685039370078741" footer="0.19685039370078741"/>
  <pageSetup paperSize="9" firstPageNumber="6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fpb</cp:lastModifiedBy>
  <cp:lastPrinted>2020-11-01T10:24:49Z</cp:lastPrinted>
  <dcterms:created xsi:type="dcterms:W3CDTF">2019-08-15T03:16:00Z</dcterms:created>
  <dcterms:modified xsi:type="dcterms:W3CDTF">2020-11-01T11:22:39Z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